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995" windowHeight="11640" activeTab="0"/>
  </bookViews>
  <sheets>
    <sheet name="BP 3 ans" sheetId="1" r:id="rId1"/>
    <sheet name="CAP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<sst xmlns="http://schemas.openxmlformats.org/spreadsheetml/2006/main" count="342" uniqueCount="58">
  <si>
    <t>SECONDE</t>
  </si>
  <si>
    <t>Heures complémentaires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</si>
  <si>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</si>
  <si>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</si>
  <si>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</si>
  <si>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</si>
  <si>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</si>
  <si>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</si>
  <si>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</si>
  <si>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</si>
  <si>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</si>
  <si>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</si>
  <si>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horaire par niveau</t>
  </si>
  <si>
    <t>PREMIERE</t>
  </si>
  <si>
    <t>TERMINALE</t>
  </si>
  <si>
    <t xml:space="preserve">DHG </t>
  </si>
  <si>
    <t>Division</t>
  </si>
  <si>
    <t xml:space="preserve">Grille 2 : </t>
  </si>
  <si>
    <t>Grille 1 :</t>
  </si>
  <si>
    <t xml:space="preserve">Uniquement Bac Pro 3 ans </t>
  </si>
  <si>
    <t>Nombre de divisions</t>
  </si>
  <si>
    <t>divisions</t>
  </si>
  <si>
    <t>Dont pour l'accompagnement Personnalisé</t>
  </si>
  <si>
    <t>Dont le volume complément horaire Professeur</t>
  </si>
  <si>
    <t>Nombre d'élèves</t>
  </si>
  <si>
    <t>CAP</t>
  </si>
  <si>
    <t>Première</t>
  </si>
  <si>
    <t>Terminale</t>
  </si>
  <si>
    <t>Effectif</t>
  </si>
  <si>
    <t>Horaire Professeur</t>
  </si>
  <si>
    <t>Totaux</t>
  </si>
  <si>
    <t xml:space="preserve">Grille 1 </t>
  </si>
  <si>
    <t>(12 semaines de PFMP)</t>
  </si>
  <si>
    <t>(14 semaines de PFMP)</t>
  </si>
  <si>
    <t>(16 semaines de PFMP)</t>
  </si>
  <si>
    <t>Grille 2</t>
  </si>
  <si>
    <t>Grille 3</t>
  </si>
  <si>
    <t>DHG</t>
  </si>
  <si>
    <t>K</t>
  </si>
  <si>
    <t>L</t>
  </si>
  <si>
    <t xml:space="preserve">Effectif </t>
  </si>
  <si>
    <t>BAC PRO</t>
  </si>
  <si>
    <t>UNSS</t>
  </si>
  <si>
    <t>plus le nom des divisions</t>
  </si>
  <si>
    <t xml:space="preserve">BAC PRO </t>
  </si>
  <si>
    <t>Heures DHG Niveau</t>
  </si>
  <si>
    <t>Heures élève (dont APER)</t>
  </si>
  <si>
    <t>HOTELLERIE-RESTAURATION et ALIMENTATION</t>
  </si>
  <si>
    <t>SPECIALITES DE L'AUTOMOBILE</t>
  </si>
  <si>
    <t>excepté HOTELLERIE-RESTAURATION et ALIMENTATION</t>
  </si>
  <si>
    <t xml:space="preserve"> exepté SPECIALITES DE L'AUTOMOBILE et CONDUITE</t>
  </si>
  <si>
    <t>SPECIALITES DE LA CONDUITE</t>
  </si>
  <si>
    <t>10 élèves maxixum</t>
  </si>
  <si>
    <t>20 élèves maximum</t>
  </si>
  <si>
    <t>Seules les cases grisées doivent être complétées !!!</t>
  </si>
  <si>
    <t>Autre (ZEP…)</t>
  </si>
  <si>
    <t>Seules les cases grisées sont à compléter !</t>
  </si>
  <si>
    <t>DHG 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</si>
</sst>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ck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n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right"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right" vertical="center" wrapText="1"/>
    </xf>
    <xf numFmtId="2" fontId="2" fillId="11" borderId="32" xfId="0" applyNumberFormat="1" applyFont="1" applyFill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2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39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0" fillId="24" borderId="45" xfId="0" applyNumberForma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2" fontId="2" fillId="0" borderId="3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2" fontId="2" fillId="11" borderId="53" xfId="0" applyNumberFormat="1" applyFont="1" applyFill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2" fillId="0" borderId="59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2" fontId="2" fillId="0" borderId="64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1" fillId="0" borderId="71" xfId="0" applyFont="1" applyBorder="1" applyAlignment="1">
      <alignment horizontal="center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20" borderId="47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 horizontal="left" vertical="center" wrapText="1"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right" vertical="center" wrapText="1"/>
    </xf>
    <xf numFmtId="0" fontId="2" fillId="0" borderId="81" xfId="0" applyFont="1" applyBorder="1" applyAlignment="1">
      <alignment/>
    </xf>
    <xf numFmtId="0" fontId="2" fillId="0" borderId="78" xfId="0" applyFont="1" applyBorder="1" applyAlignment="1">
      <alignment horizontal="right" vertical="center" wrapText="1"/>
    </xf>
    <xf numFmtId="0" fontId="1" fillId="0" borderId="82" xfId="0" applyFont="1" applyBorder="1" applyAlignment="1">
      <alignment/>
    </xf>
    <xf numFmtId="0" fontId="2" fillId="0" borderId="83" xfId="0" applyFont="1" applyBorder="1" applyAlignment="1">
      <alignment horizontal="right" vertical="center" wrapText="1"/>
    </xf>
    <xf numFmtId="0" fontId="1" fillId="0" borderId="83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78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3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2" fillId="0" borderId="8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/>
    </xf>
    <xf numFmtId="0" fontId="2" fillId="0" borderId="9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/>
    </xf>
    <xf numFmtId="2" fontId="2" fillId="0" borderId="92" xfId="0" applyNumberFormat="1" applyFont="1" applyBorder="1" applyAlignment="1">
      <alignment/>
    </xf>
    <xf numFmtId="2" fontId="2" fillId="0" borderId="93" xfId="0" applyNumberFormat="1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2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76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80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23" borderId="29" xfId="0" applyFont="1" applyFill="1" applyBorder="1" applyAlignment="1">
      <alignment horizontal="center"/>
    </xf>
    <xf numFmtId="0" fontId="2" fillId="23" borderId="30" xfId="0" applyFont="1" applyFill="1" applyBorder="1" applyAlignment="1">
      <alignment horizontal="center"/>
    </xf>
    <xf numFmtId="0" fontId="2" fillId="23" borderId="47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 vertical="center" wrapText="1"/>
    </xf>
    <xf numFmtId="0" fontId="2" fillId="23" borderId="47" xfId="0" applyFont="1" applyFill="1" applyBorder="1" applyAlignment="1">
      <alignment horizontal="center" vertical="center" wrapText="1"/>
    </xf>
    <xf numFmtId="0" fontId="0" fillId="23" borderId="29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J35" sqref="J35"/>
    </sheetView>
  </sheetViews>
  <sheetFormatPr defaultColWidth="11.421875" defaultRowHeight="12.75"/>
  <cols>
    <col min="1" max="1" width="22.8515625" style="11" customWidth="1"/>
    <col min="2" max="13" width="7.8515625" style="11" customWidth="1"/>
    <col min="14" max="14" width="10.7109375" style="11" customWidth="1"/>
    <col min="15" max="16384" width="11.421875" style="11" customWidth="1"/>
  </cols>
  <sheetData>
    <row r="1" spans="1:14" s="4" customFormat="1" ht="24" thickBot="1" thickTop="1">
      <c r="A1" s="1" t="s">
        <v>44</v>
      </c>
      <c r="B1" s="51" t="s">
        <v>19</v>
      </c>
      <c r="C1" s="2"/>
      <c r="D1" s="3"/>
      <c r="E1" s="52" t="s">
        <v>54</v>
      </c>
      <c r="F1" s="50"/>
      <c r="G1" s="3"/>
      <c r="H1" s="3"/>
      <c r="I1" s="3"/>
      <c r="J1" s="3"/>
      <c r="K1" s="49" t="s">
        <v>43</v>
      </c>
      <c r="L1" s="3"/>
      <c r="M1" s="3"/>
      <c r="N1" s="33" t="s">
        <v>12</v>
      </c>
    </row>
    <row r="2" spans="1:14" s="8" customFormat="1" ht="12.75" customHeight="1" thickTop="1">
      <c r="A2" s="5" t="s">
        <v>0</v>
      </c>
      <c r="B2" s="107" t="s">
        <v>18</v>
      </c>
      <c r="C2" s="109"/>
      <c r="D2" s="110"/>
      <c r="E2" s="108">
        <f>IF(B4=0,0,1)+IF(C4=0,0,1)+IF(D4=0,0,1)+IF(E4=0,0,1)+IF(F4=0,0,1)+IF(G4=0,0,1)+IF(H4=0,0,1)+IF(I4=0,0,1)+IF(J4=0,0,1)+IF(K4=0,0,1)+IF(L4=0,0,1)+IF(M4=0,0,1)</f>
        <v>0</v>
      </c>
      <c r="F2" s="117" t="s">
        <v>21</v>
      </c>
      <c r="G2" s="110"/>
      <c r="H2" s="110"/>
      <c r="I2" s="110"/>
      <c r="J2" s="110"/>
      <c r="K2" s="110"/>
      <c r="L2" s="110"/>
      <c r="M2" s="118"/>
      <c r="N2" s="7"/>
    </row>
    <row r="3" spans="1:14" ht="12">
      <c r="A3" s="9" t="s">
        <v>16</v>
      </c>
      <c r="B3" s="145" t="s">
        <v>2</v>
      </c>
      <c r="C3" s="145" t="s">
        <v>3</v>
      </c>
      <c r="D3" s="145" t="s">
        <v>4</v>
      </c>
      <c r="E3" s="145" t="s">
        <v>5</v>
      </c>
      <c r="F3" s="145" t="s">
        <v>6</v>
      </c>
      <c r="G3" s="145" t="s">
        <v>7</v>
      </c>
      <c r="H3" s="145" t="s">
        <v>8</v>
      </c>
      <c r="I3" s="145" t="s">
        <v>9</v>
      </c>
      <c r="J3" s="145" t="s">
        <v>10</v>
      </c>
      <c r="K3" s="146" t="s">
        <v>11</v>
      </c>
      <c r="L3" s="145" t="s">
        <v>38</v>
      </c>
      <c r="M3" s="147" t="s">
        <v>39</v>
      </c>
      <c r="N3" s="10"/>
    </row>
    <row r="4" spans="1:14" ht="12">
      <c r="A4" s="9" t="s">
        <v>28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8">
        <v>0</v>
      </c>
      <c r="L4" s="27">
        <v>0</v>
      </c>
      <c r="M4" s="29">
        <v>0</v>
      </c>
      <c r="N4" s="40">
        <f>SUM(B4:M4)</f>
        <v>0</v>
      </c>
    </row>
    <row r="5" spans="1:14" ht="12">
      <c r="A5" s="9" t="s">
        <v>46</v>
      </c>
      <c r="B5" s="12">
        <v>34.5</v>
      </c>
      <c r="C5" s="12">
        <v>34.5</v>
      </c>
      <c r="D5" s="12">
        <v>34.5</v>
      </c>
      <c r="E5" s="12">
        <v>34.5</v>
      </c>
      <c r="F5" s="12">
        <v>34.5</v>
      </c>
      <c r="G5" s="12">
        <v>34.5</v>
      </c>
      <c r="H5" s="12">
        <v>34.5</v>
      </c>
      <c r="I5" s="12">
        <v>34.5</v>
      </c>
      <c r="J5" s="12">
        <v>34.5</v>
      </c>
      <c r="K5" s="12">
        <v>34.5</v>
      </c>
      <c r="L5" s="12">
        <v>34.5</v>
      </c>
      <c r="M5" s="12">
        <v>34.5</v>
      </c>
      <c r="N5" s="10"/>
    </row>
    <row r="6" spans="1:14" ht="12">
      <c r="A6" s="9" t="s">
        <v>1</v>
      </c>
      <c r="B6" s="14">
        <f>IF(B4&gt;15,B4/20*11.5,B4/20*5.75)</f>
        <v>0</v>
      </c>
      <c r="C6" s="14">
        <f aca="true" t="shared" si="0" ref="C6:K6">IF(C4&gt;15,C4/20*11.5,C4/20*5.75)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5">
        <f t="shared" si="0"/>
        <v>0</v>
      </c>
      <c r="L6" s="15">
        <f>IF(L4&gt;15,L4/20*11.5,L4/20*5.75)</f>
        <v>0</v>
      </c>
      <c r="M6" s="15">
        <f>IF(M4&gt;15,M4/20*11.5,M4/20*5.75)</f>
        <v>0</v>
      </c>
      <c r="N6" s="10"/>
    </row>
    <row r="7" spans="1:14" ht="12.75" thickBot="1">
      <c r="A7" s="16" t="s">
        <v>45</v>
      </c>
      <c r="B7" s="34">
        <f aca="true" t="shared" si="1" ref="B7:M7">IF(B4=0,0,SUM(B5:B6))</f>
        <v>0</v>
      </c>
      <c r="C7" s="111">
        <f t="shared" si="1"/>
        <v>0</v>
      </c>
      <c r="D7" s="111">
        <f t="shared" si="1"/>
        <v>0</v>
      </c>
      <c r="E7" s="34">
        <f t="shared" si="1"/>
        <v>0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4">
        <f t="shared" si="1"/>
        <v>0</v>
      </c>
      <c r="K7" s="35">
        <f t="shared" si="1"/>
        <v>0</v>
      </c>
      <c r="L7" s="35">
        <f t="shared" si="1"/>
        <v>0</v>
      </c>
      <c r="M7" s="38">
        <f t="shared" si="1"/>
        <v>0</v>
      </c>
      <c r="N7" s="39">
        <f>SUM(B7:M7)</f>
        <v>0</v>
      </c>
    </row>
    <row r="8" spans="1:14" ht="12" customHeight="1">
      <c r="A8" s="37" t="s">
        <v>0</v>
      </c>
      <c r="B8" s="107" t="s">
        <v>17</v>
      </c>
      <c r="C8" s="114"/>
      <c r="D8" s="115"/>
      <c r="E8" s="104">
        <f>IF(B10=0,0,1)+IF(C10=0,0,1)+IF(D10=0,0,1)+IF(E10=0,0,1)+IF(F10=0,0,1)+IF(G10=0,0,1)+IF(H10=0,0,1)+IF(I10=0,0,1)+IF(J10=0,0,1)+IF(K10=0,0,1)+IF(L10=0,0,1)+IF(M10=0,0,1)</f>
        <v>0</v>
      </c>
      <c r="F8" s="103" t="s">
        <v>21</v>
      </c>
      <c r="G8" s="115"/>
      <c r="H8" s="115"/>
      <c r="I8" s="115"/>
      <c r="J8" s="115"/>
      <c r="K8" s="115"/>
      <c r="L8" s="115"/>
      <c r="M8" s="116"/>
      <c r="N8" s="18"/>
    </row>
    <row r="9" spans="1:14" ht="12">
      <c r="A9" s="9" t="s">
        <v>16</v>
      </c>
      <c r="B9" s="145" t="s">
        <v>2</v>
      </c>
      <c r="C9" s="145" t="s">
        <v>3</v>
      </c>
      <c r="D9" s="145" t="s">
        <v>4</v>
      </c>
      <c r="E9" s="145" t="s">
        <v>5</v>
      </c>
      <c r="F9" s="145" t="s">
        <v>6</v>
      </c>
      <c r="G9" s="145" t="s">
        <v>7</v>
      </c>
      <c r="H9" s="145" t="s">
        <v>8</v>
      </c>
      <c r="I9" s="145" t="s">
        <v>9</v>
      </c>
      <c r="J9" s="145" t="s">
        <v>10</v>
      </c>
      <c r="K9" s="146" t="s">
        <v>11</v>
      </c>
      <c r="L9" s="145" t="s">
        <v>38</v>
      </c>
      <c r="M9" s="147" t="s">
        <v>39</v>
      </c>
      <c r="N9" s="10"/>
    </row>
    <row r="10" spans="1:14" ht="12">
      <c r="A10" s="9" t="s">
        <v>28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8">
        <v>0</v>
      </c>
      <c r="L10" s="27">
        <v>0</v>
      </c>
      <c r="M10" s="29">
        <v>0</v>
      </c>
      <c r="N10" s="40">
        <f>SUM(B10:M10)</f>
        <v>0</v>
      </c>
    </row>
    <row r="11" spans="1:14" ht="12">
      <c r="A11" s="9" t="s">
        <v>46</v>
      </c>
      <c r="B11" s="12">
        <v>33.5</v>
      </c>
      <c r="C11" s="12">
        <v>33.5</v>
      </c>
      <c r="D11" s="12">
        <v>33.5</v>
      </c>
      <c r="E11" s="12">
        <v>33.5</v>
      </c>
      <c r="F11" s="12">
        <v>33.5</v>
      </c>
      <c r="G11" s="12">
        <v>33.5</v>
      </c>
      <c r="H11" s="12">
        <v>33.5</v>
      </c>
      <c r="I11" s="12">
        <v>33.5</v>
      </c>
      <c r="J11" s="12">
        <v>33.5</v>
      </c>
      <c r="K11" s="12">
        <v>33.5</v>
      </c>
      <c r="L11" s="12">
        <v>33.5</v>
      </c>
      <c r="M11" s="12">
        <v>33.5</v>
      </c>
      <c r="N11" s="10"/>
    </row>
    <row r="12" spans="1:14" ht="12">
      <c r="A12" s="9" t="s">
        <v>1</v>
      </c>
      <c r="B12" s="14">
        <f>IF(B10&gt;18,B10/24*11.5,B10/24*5.75)</f>
        <v>0</v>
      </c>
      <c r="C12" s="14">
        <f aca="true" t="shared" si="2" ref="C12:M12">IF(C10&gt;18,C10/24*11.5,C10/24*5.75)</f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0"/>
    </row>
    <row r="13" spans="1:14" ht="12.75" thickBot="1">
      <c r="A13" s="124" t="s">
        <v>45</v>
      </c>
      <c r="B13" s="111">
        <f aca="true" t="shared" si="3" ref="B13:M13">IF(B10=0,0,SUM(B11:B12))</f>
        <v>0</v>
      </c>
      <c r="C13" s="111">
        <f t="shared" si="3"/>
        <v>0</v>
      </c>
      <c r="D13" s="111">
        <f t="shared" si="3"/>
        <v>0</v>
      </c>
      <c r="E13" s="111">
        <f t="shared" si="3"/>
        <v>0</v>
      </c>
      <c r="F13" s="111">
        <f t="shared" si="3"/>
        <v>0</v>
      </c>
      <c r="G13" s="111">
        <f t="shared" si="3"/>
        <v>0</v>
      </c>
      <c r="H13" s="111">
        <f t="shared" si="3"/>
        <v>0</v>
      </c>
      <c r="I13" s="111">
        <f t="shared" si="3"/>
        <v>0</v>
      </c>
      <c r="J13" s="111">
        <f t="shared" si="3"/>
        <v>0</v>
      </c>
      <c r="K13" s="119">
        <f t="shared" si="3"/>
        <v>0</v>
      </c>
      <c r="L13" s="119">
        <f t="shared" si="3"/>
        <v>0</v>
      </c>
      <c r="M13" s="120">
        <f t="shared" si="3"/>
        <v>0</v>
      </c>
      <c r="N13" s="39">
        <f>SUM(B13:M13)</f>
        <v>0</v>
      </c>
    </row>
    <row r="14" spans="1:14" ht="12.75" customHeight="1" thickTop="1">
      <c r="A14" s="125" t="s">
        <v>13</v>
      </c>
      <c r="B14" s="126" t="s">
        <v>18</v>
      </c>
      <c r="C14" s="109"/>
      <c r="D14" s="112"/>
      <c r="E14" s="108">
        <f>IF(B16=0,0,1)+IF(C16=0,0,1)+IF(D16=0,0,1)+IF(E16=0,0,1)+IF(F16=0,0,1)+IF(G16=0,0,1)+IF(H16=0,0,1)+IF(I16=0,0,1)+IF(J16=0,0,1)+IF(K16=0,0,1)+IF(L16=0,0,1)+IF(M16=0,0,1)</f>
        <v>0</v>
      </c>
      <c r="F14" s="117" t="s">
        <v>21</v>
      </c>
      <c r="G14" s="112"/>
      <c r="H14" s="112"/>
      <c r="I14" s="112"/>
      <c r="J14" s="112"/>
      <c r="K14" s="112"/>
      <c r="L14" s="112"/>
      <c r="M14" s="121"/>
      <c r="N14" s="123"/>
    </row>
    <row r="15" spans="1:14" ht="12">
      <c r="A15" s="9" t="s">
        <v>16</v>
      </c>
      <c r="B15" s="145" t="s">
        <v>2</v>
      </c>
      <c r="C15" s="145" t="s">
        <v>3</v>
      </c>
      <c r="D15" s="145" t="s">
        <v>4</v>
      </c>
      <c r="E15" s="145" t="s">
        <v>5</v>
      </c>
      <c r="F15" s="145" t="s">
        <v>6</v>
      </c>
      <c r="G15" s="145" t="s">
        <v>7</v>
      </c>
      <c r="H15" s="145" t="s">
        <v>8</v>
      </c>
      <c r="I15" s="145" t="s">
        <v>9</v>
      </c>
      <c r="J15" s="145" t="s">
        <v>10</v>
      </c>
      <c r="K15" s="146" t="s">
        <v>11</v>
      </c>
      <c r="L15" s="145" t="s">
        <v>38</v>
      </c>
      <c r="M15" s="147" t="s">
        <v>39</v>
      </c>
      <c r="N15" s="10"/>
    </row>
    <row r="16" spans="1:14" ht="12">
      <c r="A16" s="9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  <c r="L16" s="28">
        <v>0</v>
      </c>
      <c r="M16" s="29">
        <v>0</v>
      </c>
      <c r="N16" s="40">
        <f>SUM(B16:M16)</f>
        <v>0</v>
      </c>
    </row>
    <row r="17" spans="1:14" ht="12">
      <c r="A17" s="9" t="s">
        <v>46</v>
      </c>
      <c r="B17" s="12">
        <v>34.5</v>
      </c>
      <c r="C17" s="12">
        <v>34.5</v>
      </c>
      <c r="D17" s="12">
        <v>34.5</v>
      </c>
      <c r="E17" s="12">
        <v>34.5</v>
      </c>
      <c r="F17" s="12">
        <v>34.5</v>
      </c>
      <c r="G17" s="12">
        <v>34.5</v>
      </c>
      <c r="H17" s="12">
        <v>34.5</v>
      </c>
      <c r="I17" s="12">
        <v>34.5</v>
      </c>
      <c r="J17" s="12">
        <v>34.5</v>
      </c>
      <c r="K17" s="12">
        <v>34.5</v>
      </c>
      <c r="L17" s="12">
        <v>34.5</v>
      </c>
      <c r="M17" s="12">
        <v>34.5</v>
      </c>
      <c r="N17" s="10"/>
    </row>
    <row r="18" spans="1:14" ht="12">
      <c r="A18" s="9" t="s">
        <v>1</v>
      </c>
      <c r="B18" s="14">
        <f>IF(B16&gt;15,B16/20*11.5,B16/20*5.75)</f>
        <v>0</v>
      </c>
      <c r="C18" s="14">
        <f aca="true" t="shared" si="4" ref="C18:K18">IF(C16&gt;15,C16/20*11.5,C16/20*5.75)</f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5">
        <f t="shared" si="4"/>
        <v>0</v>
      </c>
      <c r="L18" s="15">
        <f>IF(L16&gt;15,L16/20*11.5,L16/20*5.75)</f>
        <v>0</v>
      </c>
      <c r="M18" s="15">
        <f>IF(M16&gt;15,M16/20*11.5,M16/20*5.75)</f>
        <v>0</v>
      </c>
      <c r="N18" s="10"/>
    </row>
    <row r="19" spans="1:14" ht="12.75" thickBot="1">
      <c r="A19" s="16" t="s">
        <v>45</v>
      </c>
      <c r="B19" s="34">
        <f aca="true" t="shared" si="5" ref="B19:M19">IF(B16=0,0,SUM(B17:B18))</f>
        <v>0</v>
      </c>
      <c r="C19" s="111">
        <f t="shared" si="5"/>
        <v>0</v>
      </c>
      <c r="D19" s="111">
        <f t="shared" si="5"/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5">
        <f t="shared" si="5"/>
        <v>0</v>
      </c>
      <c r="L19" s="35">
        <f t="shared" si="5"/>
        <v>0</v>
      </c>
      <c r="M19" s="35">
        <f t="shared" si="5"/>
        <v>0</v>
      </c>
      <c r="N19" s="36">
        <f>SUM(B19:M19)</f>
        <v>0</v>
      </c>
    </row>
    <row r="20" spans="1:14" ht="12" customHeight="1">
      <c r="A20" s="37" t="s">
        <v>13</v>
      </c>
      <c r="B20" s="107" t="s">
        <v>17</v>
      </c>
      <c r="C20" s="114"/>
      <c r="D20" s="115"/>
      <c r="E20" s="104">
        <f>IF(B22=0,0,1)+IF(C22=0,0,1)+IF(D22=0,0,1)+IF(E22=0,0,1)+IF(F22=0,0,1)+IF(G22=0,0,1)+IF(H22=0,0,1)+IF(I22=0,0,1)+IF(J22=0,0,1)+IF(K22=0,0,1)+IF(L22=0,0,1)+IF(M22=0,0,1)</f>
        <v>0</v>
      </c>
      <c r="F20" s="103" t="s">
        <v>21</v>
      </c>
      <c r="G20" s="115"/>
      <c r="H20" s="115"/>
      <c r="I20" s="115"/>
      <c r="J20" s="115"/>
      <c r="K20" s="115"/>
      <c r="L20" s="115"/>
      <c r="M20" s="116"/>
      <c r="N20" s="10"/>
    </row>
    <row r="21" spans="1:14" ht="12">
      <c r="A21" s="9" t="s">
        <v>16</v>
      </c>
      <c r="B21" s="145" t="s">
        <v>2</v>
      </c>
      <c r="C21" s="145" t="s">
        <v>3</v>
      </c>
      <c r="D21" s="145" t="s">
        <v>4</v>
      </c>
      <c r="E21" s="145" t="s">
        <v>5</v>
      </c>
      <c r="F21" s="145" t="s">
        <v>6</v>
      </c>
      <c r="G21" s="145" t="s">
        <v>7</v>
      </c>
      <c r="H21" s="145" t="s">
        <v>8</v>
      </c>
      <c r="I21" s="145" t="s">
        <v>9</v>
      </c>
      <c r="J21" s="145" t="s">
        <v>10</v>
      </c>
      <c r="K21" s="146" t="s">
        <v>11</v>
      </c>
      <c r="L21" s="145" t="s">
        <v>38</v>
      </c>
      <c r="M21" s="148" t="s">
        <v>39</v>
      </c>
      <c r="N21" s="10"/>
    </row>
    <row r="22" spans="1:14" ht="12">
      <c r="A22" s="9" t="s">
        <v>40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8">
        <v>0</v>
      </c>
      <c r="L22" s="27">
        <v>0</v>
      </c>
      <c r="M22" s="30">
        <v>0</v>
      </c>
      <c r="N22" s="40">
        <f>SUM(B22:M22)</f>
        <v>0</v>
      </c>
    </row>
    <row r="23" spans="1:14" ht="12">
      <c r="A23" s="9" t="s">
        <v>46</v>
      </c>
      <c r="B23" s="12">
        <v>33.5</v>
      </c>
      <c r="C23" s="12">
        <v>33.5</v>
      </c>
      <c r="D23" s="12">
        <v>33.5</v>
      </c>
      <c r="E23" s="12">
        <v>33.5</v>
      </c>
      <c r="F23" s="12">
        <v>33.5</v>
      </c>
      <c r="G23" s="12">
        <v>33.5</v>
      </c>
      <c r="H23" s="12">
        <v>33.5</v>
      </c>
      <c r="I23" s="12">
        <v>33.5</v>
      </c>
      <c r="J23" s="12">
        <v>33.5</v>
      </c>
      <c r="K23" s="12">
        <v>33.5</v>
      </c>
      <c r="L23" s="12">
        <v>33.5</v>
      </c>
      <c r="M23" s="12">
        <v>33.5</v>
      </c>
      <c r="N23" s="10"/>
    </row>
    <row r="24" spans="1:14" ht="12">
      <c r="A24" s="9" t="s">
        <v>1</v>
      </c>
      <c r="B24" s="14">
        <f>IF(B22&gt;18,B22/24*11.5,B22/24*5.75)</f>
        <v>0</v>
      </c>
      <c r="C24" s="14">
        <f aca="true" t="shared" si="6" ref="C24:K24">IF(C22&gt;18,C22/24*11.5,C22/24*5.75)</f>
        <v>0</v>
      </c>
      <c r="D24" s="14">
        <f t="shared" si="6"/>
        <v>0</v>
      </c>
      <c r="E24" s="14">
        <f t="shared" si="6"/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5">
        <f t="shared" si="6"/>
        <v>0</v>
      </c>
      <c r="L24" s="15">
        <f>IF(L22&gt;18,L22/24*11.5,L22/24*5.75)</f>
        <v>0</v>
      </c>
      <c r="M24" s="15">
        <f>IF(M22&gt;18,M22/24*11.5,M22/24*5.75)</f>
        <v>0</v>
      </c>
      <c r="N24" s="10"/>
    </row>
    <row r="25" spans="1:14" ht="12.75" thickBot="1">
      <c r="A25" s="124" t="s">
        <v>45</v>
      </c>
      <c r="B25" s="111">
        <f aca="true" t="shared" si="7" ref="B25:M25">IF(B22=0,0,SUM(B23:B24))</f>
        <v>0</v>
      </c>
      <c r="C25" s="111">
        <f t="shared" si="7"/>
        <v>0</v>
      </c>
      <c r="D25" s="111">
        <f t="shared" si="7"/>
        <v>0</v>
      </c>
      <c r="E25" s="111">
        <f t="shared" si="7"/>
        <v>0</v>
      </c>
      <c r="F25" s="111">
        <f t="shared" si="7"/>
        <v>0</v>
      </c>
      <c r="G25" s="111">
        <f t="shared" si="7"/>
        <v>0</v>
      </c>
      <c r="H25" s="111">
        <f t="shared" si="7"/>
        <v>0</v>
      </c>
      <c r="I25" s="111">
        <f t="shared" si="7"/>
        <v>0</v>
      </c>
      <c r="J25" s="111">
        <f t="shared" si="7"/>
        <v>0</v>
      </c>
      <c r="K25" s="119">
        <f t="shared" si="7"/>
        <v>0</v>
      </c>
      <c r="L25" s="119">
        <f t="shared" si="7"/>
        <v>0</v>
      </c>
      <c r="M25" s="119">
        <f t="shared" si="7"/>
        <v>0</v>
      </c>
      <c r="N25" s="122">
        <f>SUM(B25:M25)</f>
        <v>0</v>
      </c>
    </row>
    <row r="26" spans="1:14" ht="12.75" customHeight="1" thickTop="1">
      <c r="A26" s="125" t="s">
        <v>14</v>
      </c>
      <c r="B26" s="126" t="s">
        <v>18</v>
      </c>
      <c r="C26" s="109"/>
      <c r="D26" s="112"/>
      <c r="E26" s="108">
        <f>IF(B28=0,0,1)+IF(C28=0,0,1)+IF(D28=0,0,1)+IF(E28=0,0,1)+IF(F28=0,0,1)+IF(G28=0,0,1)+IF(H28=0,0,1)+IF(I28=0,0,1)+IF(J28=0,0,1)+IF(K28=0,0,1)+IF(L28=0,0,1)+IF(M28=0,0,1)</f>
        <v>0</v>
      </c>
      <c r="F26" s="117" t="s">
        <v>21</v>
      </c>
      <c r="G26" s="112"/>
      <c r="H26" s="112"/>
      <c r="I26" s="112"/>
      <c r="J26" s="112"/>
      <c r="K26" s="112"/>
      <c r="L26" s="112"/>
      <c r="M26" s="121"/>
      <c r="N26" s="123"/>
    </row>
    <row r="27" spans="1:14" ht="12">
      <c r="A27" s="9" t="s">
        <v>16</v>
      </c>
      <c r="B27" s="145" t="s">
        <v>2</v>
      </c>
      <c r="C27" s="145" t="s">
        <v>3</v>
      </c>
      <c r="D27" s="145" t="s">
        <v>4</v>
      </c>
      <c r="E27" s="145" t="s">
        <v>5</v>
      </c>
      <c r="F27" s="145" t="s">
        <v>6</v>
      </c>
      <c r="G27" s="145" t="s">
        <v>7</v>
      </c>
      <c r="H27" s="145" t="s">
        <v>8</v>
      </c>
      <c r="I27" s="145" t="s">
        <v>9</v>
      </c>
      <c r="J27" s="145" t="s">
        <v>10</v>
      </c>
      <c r="K27" s="146" t="s">
        <v>11</v>
      </c>
      <c r="L27" s="145" t="s">
        <v>38</v>
      </c>
      <c r="M27" s="147" t="s">
        <v>39</v>
      </c>
      <c r="N27" s="10"/>
    </row>
    <row r="28" spans="1:14" ht="12">
      <c r="A28" s="9" t="s">
        <v>28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0</v>
      </c>
      <c r="L28" s="27">
        <v>0</v>
      </c>
      <c r="M28" s="29">
        <v>0</v>
      </c>
      <c r="N28" s="40">
        <f>SUM(B28:M28)</f>
        <v>0</v>
      </c>
    </row>
    <row r="29" spans="1:14" ht="12">
      <c r="A29" s="9" t="s">
        <v>46</v>
      </c>
      <c r="B29" s="12">
        <v>34.5</v>
      </c>
      <c r="C29" s="12">
        <v>34.5</v>
      </c>
      <c r="D29" s="12">
        <v>34.5</v>
      </c>
      <c r="E29" s="12">
        <v>34.5</v>
      </c>
      <c r="F29" s="12">
        <v>34.5</v>
      </c>
      <c r="G29" s="12">
        <v>34.5</v>
      </c>
      <c r="H29" s="12">
        <v>34.5</v>
      </c>
      <c r="I29" s="12">
        <v>34.5</v>
      </c>
      <c r="J29" s="12">
        <v>34.5</v>
      </c>
      <c r="K29" s="12">
        <v>34.5</v>
      </c>
      <c r="L29" s="12">
        <v>34.5</v>
      </c>
      <c r="M29" s="12">
        <v>34.5</v>
      </c>
      <c r="N29" s="10"/>
    </row>
    <row r="30" spans="1:14" ht="12">
      <c r="A30" s="9" t="s">
        <v>1</v>
      </c>
      <c r="B30" s="14">
        <f>IF(B28&gt;15,B28/20*11.5,B28/20*5.75)</f>
        <v>0</v>
      </c>
      <c r="C30" s="14">
        <f aca="true" t="shared" si="8" ref="C30:K30">IF(C28&gt;15,C28/20*11.5,C28/20*5.75)</f>
        <v>0</v>
      </c>
      <c r="D30" s="14">
        <f t="shared" si="8"/>
        <v>0</v>
      </c>
      <c r="E30" s="14">
        <f t="shared" si="8"/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5">
        <f t="shared" si="8"/>
        <v>0</v>
      </c>
      <c r="L30" s="15">
        <f>IF(L28&gt;15,L28/20*11.5,L28/20*5.75)</f>
        <v>0</v>
      </c>
      <c r="M30" s="15">
        <f>IF(M28&gt;15,M28/20*11.5,M28/20*5.75)</f>
        <v>0</v>
      </c>
      <c r="N30" s="10"/>
    </row>
    <row r="31" spans="1:14" ht="12.75" thickBot="1">
      <c r="A31" s="16" t="s">
        <v>45</v>
      </c>
      <c r="B31" s="14">
        <f aca="true" t="shared" si="9" ref="B31:M31">IF(B28=0,0,SUM(B29:B30))</f>
        <v>0</v>
      </c>
      <c r="C31" s="111">
        <f t="shared" si="9"/>
        <v>0</v>
      </c>
      <c r="D31" s="111">
        <f t="shared" si="9"/>
        <v>0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0</v>
      </c>
      <c r="J31" s="14">
        <f t="shared" si="9"/>
        <v>0</v>
      </c>
      <c r="K31" s="15">
        <f t="shared" si="9"/>
        <v>0</v>
      </c>
      <c r="L31" s="34">
        <f t="shared" si="9"/>
        <v>0</v>
      </c>
      <c r="M31" s="38">
        <f t="shared" si="9"/>
        <v>0</v>
      </c>
      <c r="N31" s="39">
        <f>SUM(B31:M31)</f>
        <v>0</v>
      </c>
    </row>
    <row r="32" spans="1:14" ht="12" customHeight="1">
      <c r="A32" s="17" t="s">
        <v>14</v>
      </c>
      <c r="B32" s="113" t="s">
        <v>17</v>
      </c>
      <c r="C32" s="114"/>
      <c r="D32" s="115"/>
      <c r="E32" s="106">
        <f>IF(B34=0,0,1)+IF(C34=0,0,1)+IF(D34=0,0,1)+IF(E34=0,0,1)+IF(F34=0,0,1)+IF(G34=0,0,1)+IF(H34=0,0,1)+IF(I34=0,0,1)+IF(J34=0,0,1)+IF(K34=0,0,1)+IF(L34=0,0,1)+IF(M34=0,0,1)</f>
        <v>0</v>
      </c>
      <c r="F32" s="100" t="s">
        <v>21</v>
      </c>
      <c r="G32" s="115"/>
      <c r="H32" s="115"/>
      <c r="I32" s="115"/>
      <c r="J32" s="115"/>
      <c r="K32" s="115"/>
      <c r="L32" s="115"/>
      <c r="M32" s="116"/>
      <c r="N32" s="18"/>
    </row>
    <row r="33" spans="1:14" ht="12">
      <c r="A33" s="9" t="s">
        <v>16</v>
      </c>
      <c r="B33" s="145" t="s">
        <v>2</v>
      </c>
      <c r="C33" s="145" t="s">
        <v>3</v>
      </c>
      <c r="D33" s="145" t="s">
        <v>4</v>
      </c>
      <c r="E33" s="145" t="s">
        <v>5</v>
      </c>
      <c r="F33" s="145" t="s">
        <v>6</v>
      </c>
      <c r="G33" s="145" t="s">
        <v>7</v>
      </c>
      <c r="H33" s="145" t="s">
        <v>8</v>
      </c>
      <c r="I33" s="145" t="s">
        <v>9</v>
      </c>
      <c r="J33" s="145" t="s">
        <v>10</v>
      </c>
      <c r="K33" s="146" t="s">
        <v>11</v>
      </c>
      <c r="L33" s="145" t="s">
        <v>38</v>
      </c>
      <c r="M33" s="148" t="s">
        <v>39</v>
      </c>
      <c r="N33" s="10"/>
    </row>
    <row r="34" spans="1:14" ht="12">
      <c r="A34" s="9" t="s">
        <v>28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8">
        <v>0</v>
      </c>
      <c r="L34" s="27">
        <v>0</v>
      </c>
      <c r="M34" s="30">
        <v>0</v>
      </c>
      <c r="N34" s="40">
        <f>SUM(B34:M34)</f>
        <v>0</v>
      </c>
    </row>
    <row r="35" spans="1:14" ht="12">
      <c r="A35" s="9" t="s">
        <v>46</v>
      </c>
      <c r="B35" s="12">
        <v>33.5</v>
      </c>
      <c r="C35" s="12">
        <v>33.5</v>
      </c>
      <c r="D35" s="12">
        <v>33.5</v>
      </c>
      <c r="E35" s="12">
        <v>33.5</v>
      </c>
      <c r="F35" s="12">
        <v>33.5</v>
      </c>
      <c r="G35" s="12">
        <v>33.5</v>
      </c>
      <c r="H35" s="12">
        <v>33.5</v>
      </c>
      <c r="I35" s="12">
        <v>33.5</v>
      </c>
      <c r="J35" s="12">
        <v>33.5</v>
      </c>
      <c r="K35" s="12">
        <v>33.5</v>
      </c>
      <c r="L35" s="12">
        <v>33.5</v>
      </c>
      <c r="M35" s="12">
        <v>33.5</v>
      </c>
      <c r="N35" s="10"/>
    </row>
    <row r="36" spans="1:14" ht="12">
      <c r="A36" s="9" t="s">
        <v>1</v>
      </c>
      <c r="B36" s="14">
        <f>IF(B34&gt;18,B34/24*11.5,B34/24*5.75)</f>
        <v>0</v>
      </c>
      <c r="C36" s="14">
        <f aca="true" t="shared" si="10" ref="C36:M36">IF(C34&gt;18,C34/24*11.5,C34/24*5.75)</f>
        <v>0</v>
      </c>
      <c r="D36" s="14">
        <f t="shared" si="10"/>
        <v>0</v>
      </c>
      <c r="E36" s="14">
        <f t="shared" si="10"/>
        <v>0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0</v>
      </c>
      <c r="J36" s="14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0"/>
    </row>
    <row r="37" spans="1:14" ht="12.75" thickBot="1">
      <c r="A37" s="21" t="s">
        <v>45</v>
      </c>
      <c r="B37" s="131">
        <f aca="true" t="shared" si="11" ref="B37:M37">IF(B34=0,0,SUM(B35:B36))</f>
        <v>0</v>
      </c>
      <c r="C37" s="131">
        <f t="shared" si="11"/>
        <v>0</v>
      </c>
      <c r="D37" s="131">
        <f t="shared" si="11"/>
        <v>0</v>
      </c>
      <c r="E37" s="131">
        <f t="shared" si="11"/>
        <v>0</v>
      </c>
      <c r="F37" s="131">
        <f t="shared" si="11"/>
        <v>0</v>
      </c>
      <c r="G37" s="131">
        <f t="shared" si="11"/>
        <v>0</v>
      </c>
      <c r="H37" s="131">
        <f t="shared" si="11"/>
        <v>0</v>
      </c>
      <c r="I37" s="131">
        <f t="shared" si="11"/>
        <v>0</v>
      </c>
      <c r="J37" s="131">
        <f t="shared" si="11"/>
        <v>0</v>
      </c>
      <c r="K37" s="132">
        <f t="shared" si="11"/>
        <v>0</v>
      </c>
      <c r="L37" s="132">
        <f t="shared" si="11"/>
        <v>0</v>
      </c>
      <c r="M37" s="132">
        <f t="shared" si="11"/>
        <v>0</v>
      </c>
      <c r="N37" s="133">
        <f>SUM(B37:M37)</f>
        <v>0</v>
      </c>
    </row>
    <row r="38" spans="1:14" s="8" customFormat="1" ht="12.75" thickTop="1">
      <c r="A38" s="128" t="s">
        <v>20</v>
      </c>
      <c r="B38" s="129">
        <f>E2+E8+E14+E20+E26+E32</f>
        <v>0</v>
      </c>
      <c r="C38" s="6"/>
      <c r="D38" s="6"/>
      <c r="E38" s="6"/>
      <c r="F38" s="6"/>
      <c r="G38" s="6"/>
      <c r="H38" s="6"/>
      <c r="I38" s="6"/>
      <c r="J38" s="6"/>
      <c r="K38" s="130"/>
      <c r="L38" s="130"/>
      <c r="M38" s="130" t="s">
        <v>15</v>
      </c>
      <c r="N38" s="32">
        <f>N7+N13+N19+N25+N31+N37</f>
        <v>0</v>
      </c>
    </row>
    <row r="39" spans="1:14" s="8" customFormat="1" ht="12">
      <c r="A39" s="25" t="s">
        <v>24</v>
      </c>
      <c r="B39" s="19">
        <f>N4+N10+N16+N22+N28+N34</f>
        <v>0</v>
      </c>
      <c r="C39" s="19"/>
      <c r="D39" s="19"/>
      <c r="E39" s="19"/>
      <c r="F39" s="19"/>
      <c r="G39" s="19"/>
      <c r="H39" s="19"/>
      <c r="I39" s="19"/>
      <c r="J39" s="19"/>
      <c r="K39" s="20"/>
      <c r="L39" s="20"/>
      <c r="M39" s="20" t="s">
        <v>22</v>
      </c>
      <c r="N39" s="31">
        <f>B38*2.5</f>
        <v>0</v>
      </c>
    </row>
    <row r="40" spans="1:14" ht="12.75" thickBo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23"/>
      <c r="M40" s="23" t="s">
        <v>23</v>
      </c>
      <c r="N40" s="24">
        <f>SUM(B6:M6)+SUM(B12:M12)+SUM(B18:M18)+SUM(B24:M24)+SUM(B30:M30)+SUM(B36:M36)</f>
        <v>0</v>
      </c>
    </row>
    <row r="41" ht="12.75" thickTop="1"/>
  </sheetData>
  <sheetProtection password="C724" sheet="1"/>
  <protectedRanges>
    <protectedRange sqref="B4:M4 B10:M10 B16:M16 B22:M22 B28:M28 B34:M34" name="Effectif"/>
    <protectedRange sqref="B3:M3 B9:M9 B15:M15 B21:M21 B27:M27 B33:M33" name="Nom Division"/>
  </protectedRanges>
  <printOptions/>
  <pageMargins left="0.22" right="0.22" top="0.22" bottom="0.31" header="0.17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7.57421875" style="26" customWidth="1"/>
    <col min="2" max="11" width="7.00390625" style="26" customWidth="1"/>
    <col min="12" max="12" width="9.421875" style="26" customWidth="1"/>
    <col min="13" max="16384" width="11.421875" style="26" customWidth="1"/>
  </cols>
  <sheetData>
    <row r="1" spans="1:12" s="53" customFormat="1" ht="22.5" customHeight="1" thickBot="1" thickTop="1">
      <c r="A1" s="72" t="s">
        <v>25</v>
      </c>
      <c r="B1" s="52" t="s">
        <v>54</v>
      </c>
      <c r="C1" s="52"/>
      <c r="D1" s="52"/>
      <c r="E1" s="73"/>
      <c r="F1" s="73"/>
      <c r="G1" s="73"/>
      <c r="H1" s="74"/>
      <c r="I1" s="74" t="s">
        <v>43</v>
      </c>
      <c r="J1" s="73"/>
      <c r="K1" s="73"/>
      <c r="L1" s="75" t="s">
        <v>30</v>
      </c>
    </row>
    <row r="2" spans="1:12" ht="13.5" thickBot="1" thickTop="1">
      <c r="A2" s="142" t="s">
        <v>31</v>
      </c>
      <c r="B2" s="69" t="s">
        <v>32</v>
      </c>
      <c r="C2" s="70"/>
      <c r="D2" s="98"/>
      <c r="E2" s="137" t="s">
        <v>50</v>
      </c>
      <c r="F2" s="98"/>
      <c r="G2" s="98"/>
      <c r="H2" s="98"/>
      <c r="I2" s="98"/>
      <c r="J2" s="98"/>
      <c r="K2" s="99"/>
      <c r="L2" s="71"/>
    </row>
    <row r="3" spans="1:12" ht="12">
      <c r="A3" s="79" t="s">
        <v>26</v>
      </c>
      <c r="B3" s="105"/>
      <c r="C3" s="101"/>
      <c r="D3" s="101"/>
      <c r="E3" s="104">
        <f>IF(B5=0,0,1)+IF(C5=0,0,1)+IF(D5=0,0,1)+IF(E5=0,0,1)+IF(F5=0,0,1)+IF(G5=0,0,1)+IF(H5=0,0,1)+IF(I5=0,0,1)+IF(J5=0,0,1)+IF(K5=0,0,1)</f>
        <v>0</v>
      </c>
      <c r="F3" s="143" t="s">
        <v>21</v>
      </c>
      <c r="G3" s="101"/>
      <c r="H3" s="101"/>
      <c r="I3" s="101"/>
      <c r="J3" s="101"/>
      <c r="K3" s="102"/>
      <c r="L3" s="65"/>
    </row>
    <row r="4" spans="1:12" ht="12">
      <c r="A4" s="57" t="s">
        <v>16</v>
      </c>
      <c r="B4" s="149" t="s">
        <v>2</v>
      </c>
      <c r="C4" s="145" t="s">
        <v>3</v>
      </c>
      <c r="D4" s="145" t="s">
        <v>4</v>
      </c>
      <c r="E4" s="150" t="s">
        <v>5</v>
      </c>
      <c r="F4" s="151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6" t="s">
        <v>11</v>
      </c>
      <c r="L4" s="61"/>
    </row>
    <row r="5" spans="1:12" ht="12">
      <c r="A5" s="56" t="s">
        <v>28</v>
      </c>
      <c r="B5" s="95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7">
        <v>0</v>
      </c>
      <c r="L5" s="62">
        <f>SUM(B5:K5)</f>
        <v>0</v>
      </c>
    </row>
    <row r="6" spans="1:12" ht="12.75" thickBot="1">
      <c r="A6" s="67" t="s">
        <v>29</v>
      </c>
      <c r="B6" s="68">
        <f>IF(B5&gt;18,34+20,IF(16&lt;=B5,34+14.5,IF(B5=0,0,34)))</f>
        <v>0</v>
      </c>
      <c r="C6" s="76">
        <f aca="true" t="shared" si="0" ref="C6:K6">IF(C5&gt;18,34+20,IF(16&lt;=C5,34+14.5,IF(C5=0,0,34)))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7">
        <f t="shared" si="0"/>
        <v>0</v>
      </c>
      <c r="L6" s="78">
        <f>SUM(B6:K6)</f>
        <v>0</v>
      </c>
    </row>
    <row r="7" spans="1:12" ht="12">
      <c r="A7" s="79" t="s">
        <v>27</v>
      </c>
      <c r="B7" s="105"/>
      <c r="C7" s="101"/>
      <c r="D7" s="101"/>
      <c r="E7" s="104">
        <f>IF(B9=0,0,1)+IF(C9=0,0,1)+IF(D9=0,0,1)+IF(E9=0,0,1)+IF(F9=0,0,1)+IF(G9=0,0,1)+IF(H9=0,0,1)+IF(I9=0,0,1)+IF(J9=0,0,1)+IF(K9=0,0,1)</f>
        <v>0</v>
      </c>
      <c r="F7" s="143" t="s">
        <v>21</v>
      </c>
      <c r="G7" s="101"/>
      <c r="H7" s="101"/>
      <c r="I7" s="101"/>
      <c r="J7" s="101"/>
      <c r="K7" s="102"/>
      <c r="L7" s="65"/>
    </row>
    <row r="8" spans="1:12" ht="12">
      <c r="A8" s="57" t="s">
        <v>16</v>
      </c>
      <c r="B8" s="149" t="s">
        <v>2</v>
      </c>
      <c r="C8" s="145" t="s">
        <v>3</v>
      </c>
      <c r="D8" s="145" t="s">
        <v>4</v>
      </c>
      <c r="E8" s="150" t="s">
        <v>5</v>
      </c>
      <c r="F8" s="151" t="s">
        <v>6</v>
      </c>
      <c r="G8" s="145" t="s">
        <v>7</v>
      </c>
      <c r="H8" s="145" t="s">
        <v>8</v>
      </c>
      <c r="I8" s="145" t="s">
        <v>9</v>
      </c>
      <c r="J8" s="145" t="s">
        <v>10</v>
      </c>
      <c r="K8" s="146" t="s">
        <v>11</v>
      </c>
      <c r="L8" s="61"/>
    </row>
    <row r="9" spans="1:12" ht="12">
      <c r="A9" s="56" t="s">
        <v>28</v>
      </c>
      <c r="B9" s="95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  <c r="L9" s="62">
        <f>SUM(B9:K9)</f>
        <v>0</v>
      </c>
    </row>
    <row r="10" spans="1:12" ht="12.75" thickBot="1">
      <c r="A10" s="58" t="s">
        <v>29</v>
      </c>
      <c r="B10" s="134">
        <f>IF(B9&gt;18,33+20,IF(16&lt;=B9,33+14,IF(B9=0,0,33)))</f>
        <v>0</v>
      </c>
      <c r="C10" s="134">
        <f aca="true" t="shared" si="1" ref="C10:K10">IF(C9&gt;18,33+20,IF(16&lt;=C9,33+14,IF(C9=0,0,33)))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  <c r="H10" s="134">
        <f t="shared" si="1"/>
        <v>0</v>
      </c>
      <c r="I10" s="134">
        <f t="shared" si="1"/>
        <v>0</v>
      </c>
      <c r="J10" s="134">
        <f t="shared" si="1"/>
        <v>0</v>
      </c>
      <c r="K10" s="134">
        <f t="shared" si="1"/>
        <v>0</v>
      </c>
      <c r="L10" s="136">
        <f>SUM(B10:K10)</f>
        <v>0</v>
      </c>
    </row>
    <row r="11" spans="1:12" ht="13.5" thickBot="1" thickTop="1">
      <c r="A11" s="142" t="s">
        <v>31</v>
      </c>
      <c r="B11" s="69" t="s">
        <v>32</v>
      </c>
      <c r="C11" s="70"/>
      <c r="D11" s="138"/>
      <c r="E11" s="140" t="s">
        <v>48</v>
      </c>
      <c r="F11" s="138"/>
      <c r="G11" s="138"/>
      <c r="H11" s="138"/>
      <c r="I11" s="140" t="s">
        <v>53</v>
      </c>
      <c r="J11" s="138"/>
      <c r="K11" s="139"/>
      <c r="L11" s="71"/>
    </row>
    <row r="12" spans="1:12" ht="12">
      <c r="A12" s="79" t="s">
        <v>26</v>
      </c>
      <c r="B12" s="105"/>
      <c r="C12" s="101"/>
      <c r="D12" s="101"/>
      <c r="E12" s="104">
        <f>IF(B14=0,0,1)+IF(C14=0,0,1)+IF(D14=0,0,1)+IF(E14=0,0,1)+IF(F14=0,0,1)+IF(G14=0,0,1)+IF(H14=0,0,1)+IF(I14=0,0,1)+IF(J14=0,0,1)+IF(K14=0,0,1)</f>
        <v>0</v>
      </c>
      <c r="F12" s="143" t="s">
        <v>21</v>
      </c>
      <c r="G12" s="101"/>
      <c r="H12" s="101"/>
      <c r="I12" s="101"/>
      <c r="J12" s="101"/>
      <c r="K12" s="102"/>
      <c r="L12" s="65"/>
    </row>
    <row r="13" spans="1:12" ht="12">
      <c r="A13" s="57" t="s">
        <v>16</v>
      </c>
      <c r="B13" s="149" t="s">
        <v>2</v>
      </c>
      <c r="C13" s="145" t="s">
        <v>3</v>
      </c>
      <c r="D13" s="145" t="s">
        <v>4</v>
      </c>
      <c r="E13" s="150" t="s">
        <v>5</v>
      </c>
      <c r="F13" s="151" t="s">
        <v>6</v>
      </c>
      <c r="G13" s="145" t="s">
        <v>7</v>
      </c>
      <c r="H13" s="145" t="s">
        <v>8</v>
      </c>
      <c r="I13" s="145" t="s">
        <v>9</v>
      </c>
      <c r="J13" s="145" t="s">
        <v>10</v>
      </c>
      <c r="K13" s="146" t="s">
        <v>11</v>
      </c>
      <c r="L13" s="61"/>
    </row>
    <row r="14" spans="1:12" ht="12">
      <c r="A14" s="56" t="s">
        <v>28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62">
        <f>SUM(B14:K14)</f>
        <v>0</v>
      </c>
    </row>
    <row r="15" spans="1:12" ht="12.75" thickBot="1">
      <c r="A15" s="67" t="s">
        <v>29</v>
      </c>
      <c r="B15" s="68">
        <f>IF(B14&gt;18,34+20,IF(16&lt;=B14,34+14.5,IF(11&lt;=B14,34+13.5,IF(B14=0,0,34))))</f>
        <v>0</v>
      </c>
      <c r="C15" s="68">
        <f aca="true" t="shared" si="2" ref="C15:K15">IF(C14&gt;18,34+20,IF(16&lt;=C14,34+14.5,IF(11&lt;=C14,34+13.5,IF(C14=0,0,34))))</f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78">
        <f>SUM(B15:K15)</f>
        <v>0</v>
      </c>
    </row>
    <row r="16" spans="1:12" ht="12">
      <c r="A16" s="79" t="s">
        <v>27</v>
      </c>
      <c r="B16" s="105"/>
      <c r="C16" s="101"/>
      <c r="D16" s="101"/>
      <c r="E16" s="104">
        <f>IF(B18=0,0,1)+IF(C18=0,0,1)+IF(D18=0,0,1)+IF(E18=0,0,1)+IF(F18=0,0,1)+IF(G18=0,0,1)+IF(H18=0,0,1)+IF(I18=0,0,1)+IF(J18=0,0,1)+IF(K18=0,0,1)</f>
        <v>0</v>
      </c>
      <c r="F16" s="143" t="s">
        <v>21</v>
      </c>
      <c r="G16" s="101"/>
      <c r="H16" s="101"/>
      <c r="I16" s="101"/>
      <c r="J16" s="101"/>
      <c r="K16" s="102"/>
      <c r="L16" s="65"/>
    </row>
    <row r="17" spans="1:12" ht="12">
      <c r="A17" s="57" t="s">
        <v>16</v>
      </c>
      <c r="B17" s="149" t="s">
        <v>2</v>
      </c>
      <c r="C17" s="145" t="s">
        <v>3</v>
      </c>
      <c r="D17" s="145" t="s">
        <v>4</v>
      </c>
      <c r="E17" s="150" t="s">
        <v>5</v>
      </c>
      <c r="F17" s="151" t="s">
        <v>6</v>
      </c>
      <c r="G17" s="145" t="s">
        <v>7</v>
      </c>
      <c r="H17" s="145" t="s">
        <v>8</v>
      </c>
      <c r="I17" s="145" t="s">
        <v>9</v>
      </c>
      <c r="J17" s="145" t="s">
        <v>10</v>
      </c>
      <c r="K17" s="146" t="s">
        <v>11</v>
      </c>
      <c r="L17" s="61"/>
    </row>
    <row r="18" spans="1:12" ht="12">
      <c r="A18" s="56" t="s">
        <v>28</v>
      </c>
      <c r="B18" s="95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7">
        <v>0</v>
      </c>
      <c r="L18" s="62">
        <f>SUM(B18:K18)</f>
        <v>0</v>
      </c>
    </row>
    <row r="19" spans="1:12" ht="12.75" thickBot="1">
      <c r="A19" s="58" t="s">
        <v>29</v>
      </c>
      <c r="B19" s="134">
        <f>IF(B18&gt;18,33+20,IF(16&lt;=B18,33+14,IF(11&lt;=B18,33+13,IF(B18=0,0,33))))</f>
        <v>0</v>
      </c>
      <c r="C19" s="134">
        <f aca="true" t="shared" si="3" ref="C19:K19">IF(C18&gt;18,33+20,IF(16&lt;=C18,33+14,IF(11&lt;=C18,33+13,IF(C18=0,0,33))))</f>
        <v>0</v>
      </c>
      <c r="D19" s="134">
        <f t="shared" si="3"/>
        <v>0</v>
      </c>
      <c r="E19" s="134">
        <f t="shared" si="3"/>
        <v>0</v>
      </c>
      <c r="F19" s="134">
        <f t="shared" si="3"/>
        <v>0</v>
      </c>
      <c r="G19" s="134">
        <f t="shared" si="3"/>
        <v>0</v>
      </c>
      <c r="H19" s="134">
        <f t="shared" si="3"/>
        <v>0</v>
      </c>
      <c r="I19" s="134">
        <f t="shared" si="3"/>
        <v>0</v>
      </c>
      <c r="J19" s="134">
        <f t="shared" si="3"/>
        <v>0</v>
      </c>
      <c r="K19" s="134">
        <f t="shared" si="3"/>
        <v>0</v>
      </c>
      <c r="L19" s="136">
        <f>SUM(B19:K19)</f>
        <v>0</v>
      </c>
    </row>
    <row r="20" spans="1:12" ht="13.5" thickBot="1" thickTop="1">
      <c r="A20" s="142" t="s">
        <v>31</v>
      </c>
      <c r="B20" s="69" t="s">
        <v>32</v>
      </c>
      <c r="C20" s="70"/>
      <c r="D20" s="138"/>
      <c r="E20" s="140" t="s">
        <v>51</v>
      </c>
      <c r="F20" s="138"/>
      <c r="G20" s="138"/>
      <c r="H20" s="138"/>
      <c r="I20" s="140" t="s">
        <v>52</v>
      </c>
      <c r="J20" s="138"/>
      <c r="K20" s="139"/>
      <c r="L20" s="71"/>
    </row>
    <row r="21" spans="1:12" ht="12">
      <c r="A21" s="79" t="s">
        <v>26</v>
      </c>
      <c r="B21" s="105"/>
      <c r="C21" s="101"/>
      <c r="D21" s="101"/>
      <c r="E21" s="104">
        <f>IF(B23=0,0,1)+IF(C23=0,0,1)+IF(D23=0,0,1)+IF(E23=0,0,1)+IF(F23=0,0,1)+IF(G23=0,0,1)+IF(H23=0,0,1)+IF(I23=0,0,1)+IF(J23=0,0,1)+IF(K23=0,0,1)</f>
        <v>0</v>
      </c>
      <c r="F21" s="143" t="s">
        <v>21</v>
      </c>
      <c r="G21" s="101"/>
      <c r="H21" s="101"/>
      <c r="I21" s="101"/>
      <c r="J21" s="101"/>
      <c r="K21" s="102"/>
      <c r="L21" s="65"/>
    </row>
    <row r="22" spans="1:12" ht="12">
      <c r="A22" s="57" t="s">
        <v>16</v>
      </c>
      <c r="B22" s="149" t="s">
        <v>2</v>
      </c>
      <c r="C22" s="145" t="s">
        <v>3</v>
      </c>
      <c r="D22" s="145" t="s">
        <v>4</v>
      </c>
      <c r="E22" s="150" t="s">
        <v>5</v>
      </c>
      <c r="F22" s="151" t="s">
        <v>6</v>
      </c>
      <c r="G22" s="145" t="s">
        <v>7</v>
      </c>
      <c r="H22" s="145" t="s">
        <v>8</v>
      </c>
      <c r="I22" s="145" t="s">
        <v>9</v>
      </c>
      <c r="J22" s="145" t="s">
        <v>10</v>
      </c>
      <c r="K22" s="146" t="s">
        <v>11</v>
      </c>
      <c r="L22" s="61"/>
    </row>
    <row r="23" spans="1:12" ht="12">
      <c r="A23" s="56" t="s">
        <v>28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62">
        <f>SUM(B23:K23)</f>
        <v>0</v>
      </c>
    </row>
    <row r="24" spans="1:12" ht="12.75" thickBot="1">
      <c r="A24" s="67" t="s">
        <v>29</v>
      </c>
      <c r="B24" s="68">
        <f>IF(B23&gt;18,34+20,IF(16&lt;=B23,34+14.5,IF(6&lt;=B23,34+13.5,IF(B23=0,0,34))))</f>
        <v>0</v>
      </c>
      <c r="C24" s="68">
        <f aca="true" t="shared" si="4" ref="C24:K24">IF(C23&gt;18,34+20,IF(16&lt;=C23,34+14.5,IF(6&lt;=C23,34+13.5,IF(C23=0,0,34))))</f>
        <v>0</v>
      </c>
      <c r="D24" s="68">
        <f t="shared" si="4"/>
        <v>0</v>
      </c>
      <c r="E24" s="68">
        <f t="shared" si="4"/>
        <v>0</v>
      </c>
      <c r="F24" s="68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 t="shared" si="4"/>
        <v>0</v>
      </c>
      <c r="L24" s="78">
        <f>SUM(B24:K24)</f>
        <v>0</v>
      </c>
    </row>
    <row r="25" spans="1:12" ht="12">
      <c r="A25" s="79" t="s">
        <v>27</v>
      </c>
      <c r="B25" s="105"/>
      <c r="C25" s="101"/>
      <c r="D25" s="101"/>
      <c r="E25" s="104">
        <f>IF(B27=0,0,1)+IF(C27=0,0,1)+IF(D27=0,0,1)+IF(E27=0,0,1)+IF(F27=0,0,1)+IF(G27=0,0,1)+IF(H27=0,0,1)+IF(I27=0,0,1)+IF(J27=0,0,1)+IF(K27=0,0,1)</f>
        <v>0</v>
      </c>
      <c r="F25" s="143" t="s">
        <v>21</v>
      </c>
      <c r="G25" s="101"/>
      <c r="H25" s="101"/>
      <c r="I25" s="101"/>
      <c r="J25" s="101"/>
      <c r="K25" s="102"/>
      <c r="L25" s="65"/>
    </row>
    <row r="26" spans="1:12" ht="12">
      <c r="A26" s="57" t="s">
        <v>16</v>
      </c>
      <c r="B26" s="149" t="s">
        <v>2</v>
      </c>
      <c r="C26" s="145" t="s">
        <v>3</v>
      </c>
      <c r="D26" s="145" t="s">
        <v>4</v>
      </c>
      <c r="E26" s="150" t="s">
        <v>5</v>
      </c>
      <c r="F26" s="151" t="s">
        <v>6</v>
      </c>
      <c r="G26" s="145" t="s">
        <v>7</v>
      </c>
      <c r="H26" s="145" t="s">
        <v>8</v>
      </c>
      <c r="I26" s="145" t="s">
        <v>9</v>
      </c>
      <c r="J26" s="145" t="s">
        <v>10</v>
      </c>
      <c r="K26" s="146" t="s">
        <v>11</v>
      </c>
      <c r="L26" s="61"/>
    </row>
    <row r="27" spans="1:12" ht="12">
      <c r="A27" s="56" t="s">
        <v>28</v>
      </c>
      <c r="B27" s="95">
        <v>0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62">
        <f>SUM(B27:K27)</f>
        <v>0</v>
      </c>
    </row>
    <row r="28" spans="1:12" ht="12.75" thickBot="1">
      <c r="A28" s="58" t="s">
        <v>29</v>
      </c>
      <c r="B28" s="134">
        <f>IF(B27&gt;18,33+20,IF(16&lt;=B27,33+14,IF(6&lt;=B27,33+13,IF(B27=0,0,33))))</f>
        <v>0</v>
      </c>
      <c r="C28" s="134">
        <f aca="true" t="shared" si="5" ref="C28:K28">IF(C27&gt;18,33+20,IF(16&lt;=C27,33+14,IF(6&lt;=C27,33+13,IF(C27=0,0,33))))</f>
        <v>0</v>
      </c>
      <c r="D28" s="134">
        <f t="shared" si="5"/>
        <v>0</v>
      </c>
      <c r="E28" s="134">
        <f t="shared" si="5"/>
        <v>0</v>
      </c>
      <c r="F28" s="134">
        <f t="shared" si="5"/>
        <v>0</v>
      </c>
      <c r="G28" s="134">
        <f t="shared" si="5"/>
        <v>0</v>
      </c>
      <c r="H28" s="134">
        <f t="shared" si="5"/>
        <v>0</v>
      </c>
      <c r="I28" s="134">
        <f t="shared" si="5"/>
        <v>0</v>
      </c>
      <c r="J28" s="134">
        <f t="shared" si="5"/>
        <v>0</v>
      </c>
      <c r="K28" s="134">
        <f t="shared" si="5"/>
        <v>0</v>
      </c>
      <c r="L28" s="136">
        <f>SUM(B28:K28)</f>
        <v>0</v>
      </c>
    </row>
    <row r="29" spans="1:12" ht="13.5" thickBot="1" thickTop="1">
      <c r="A29" s="141" t="s">
        <v>35</v>
      </c>
      <c r="B29" s="92" t="s">
        <v>33</v>
      </c>
      <c r="C29" s="93"/>
      <c r="D29" s="98"/>
      <c r="E29" s="137" t="s">
        <v>49</v>
      </c>
      <c r="F29" s="98"/>
      <c r="G29" s="98"/>
      <c r="H29" s="98"/>
      <c r="I29" s="98"/>
      <c r="J29" s="98"/>
      <c r="K29" s="99"/>
      <c r="L29" s="94"/>
    </row>
    <row r="30" spans="1:12" ht="12">
      <c r="A30" s="79" t="s">
        <v>26</v>
      </c>
      <c r="B30" s="105"/>
      <c r="C30" s="101"/>
      <c r="D30" s="101"/>
      <c r="E30" s="104">
        <f>IF(B32=0,0,1)+IF(C32=0,0,1)+IF(D32=0,0,1)+IF(E32=0,0,1)+IF(F32=0,0,1)+IF(G32=0,0,1)+IF(H32=0,0,1)+IF(I32=0,0,1)+IF(J32=0,0,1)+IF(K32=0,0,1)</f>
        <v>0</v>
      </c>
      <c r="F30" s="143" t="s">
        <v>21</v>
      </c>
      <c r="G30" s="101"/>
      <c r="H30" s="101"/>
      <c r="I30" s="101"/>
      <c r="J30" s="101"/>
      <c r="K30" s="102"/>
      <c r="L30" s="65"/>
    </row>
    <row r="31" spans="1:12" ht="12">
      <c r="A31" s="57" t="s">
        <v>16</v>
      </c>
      <c r="B31" s="149" t="s">
        <v>2</v>
      </c>
      <c r="C31" s="145" t="s">
        <v>3</v>
      </c>
      <c r="D31" s="145" t="s">
        <v>4</v>
      </c>
      <c r="E31" s="150" t="s">
        <v>5</v>
      </c>
      <c r="F31" s="151" t="s">
        <v>6</v>
      </c>
      <c r="G31" s="145" t="s">
        <v>7</v>
      </c>
      <c r="H31" s="145" t="s">
        <v>8</v>
      </c>
      <c r="I31" s="145" t="s">
        <v>9</v>
      </c>
      <c r="J31" s="145" t="s">
        <v>10</v>
      </c>
      <c r="K31" s="146" t="s">
        <v>11</v>
      </c>
      <c r="L31" s="61"/>
    </row>
    <row r="32" spans="1:12" ht="12">
      <c r="A32" s="56" t="s">
        <v>28</v>
      </c>
      <c r="B32" s="95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7">
        <v>0</v>
      </c>
      <c r="L32" s="62">
        <f>SUM(B32:K32)</f>
        <v>0</v>
      </c>
    </row>
    <row r="33" spans="1:12" ht="12.75" thickBot="1">
      <c r="A33" s="59" t="s">
        <v>29</v>
      </c>
      <c r="B33" s="80">
        <f>IF(B32&gt;18,34+20,IF(16&lt;=B32,34+14.5,IF(B32=0,0,34)))</f>
        <v>0</v>
      </c>
      <c r="C33" s="81">
        <f aca="true" t="shared" si="6" ref="C33:K33">IF(C32&gt;18,34+20,IF(16&lt;=C32,34+14.5,IF(C32=0,0,34)))</f>
        <v>0</v>
      </c>
      <c r="D33" s="81">
        <f t="shared" si="6"/>
        <v>0</v>
      </c>
      <c r="E33" s="81">
        <f t="shared" si="6"/>
        <v>0</v>
      </c>
      <c r="F33" s="81">
        <f t="shared" si="6"/>
        <v>0</v>
      </c>
      <c r="G33" s="81">
        <f t="shared" si="6"/>
        <v>0</v>
      </c>
      <c r="H33" s="81">
        <f t="shared" si="6"/>
        <v>0</v>
      </c>
      <c r="I33" s="81">
        <f t="shared" si="6"/>
        <v>0</v>
      </c>
      <c r="J33" s="81">
        <f t="shared" si="6"/>
        <v>0</v>
      </c>
      <c r="K33" s="82">
        <f t="shared" si="6"/>
        <v>0</v>
      </c>
      <c r="L33" s="83">
        <f>SUM(B33:K33)</f>
        <v>0</v>
      </c>
    </row>
    <row r="34" spans="1:12" ht="12">
      <c r="A34" s="84" t="s">
        <v>27</v>
      </c>
      <c r="B34" s="105"/>
      <c r="C34" s="101"/>
      <c r="D34" s="101"/>
      <c r="E34" s="106">
        <f>IF(B36=0,0,1)+IF(C36=0,0,1)+IF(D36=0,0,1)+IF(E36=0,0,1)+IF(F36=0,0,1)+IF(G36=0,0,1)+IF(H36=0,0,1)+IF(I36=0,0,1)+IF(J36=0,0,1)+IF(K36=0,0,1)</f>
        <v>0</v>
      </c>
      <c r="F34" s="144" t="s">
        <v>21</v>
      </c>
      <c r="G34" s="101"/>
      <c r="H34" s="101"/>
      <c r="I34" s="101"/>
      <c r="J34" s="101"/>
      <c r="K34" s="102"/>
      <c r="L34" s="85"/>
    </row>
    <row r="35" spans="1:12" ht="12">
      <c r="A35" s="57" t="s">
        <v>16</v>
      </c>
      <c r="B35" s="149" t="s">
        <v>2</v>
      </c>
      <c r="C35" s="145" t="s">
        <v>3</v>
      </c>
      <c r="D35" s="145" t="s">
        <v>4</v>
      </c>
      <c r="E35" s="150" t="s">
        <v>5</v>
      </c>
      <c r="F35" s="151" t="s">
        <v>6</v>
      </c>
      <c r="G35" s="145" t="s">
        <v>7</v>
      </c>
      <c r="H35" s="145" t="s">
        <v>8</v>
      </c>
      <c r="I35" s="145" t="s">
        <v>9</v>
      </c>
      <c r="J35" s="145" t="s">
        <v>10</v>
      </c>
      <c r="K35" s="146" t="s">
        <v>11</v>
      </c>
      <c r="L35" s="61"/>
    </row>
    <row r="36" spans="1:12" ht="12">
      <c r="A36" s="56" t="s">
        <v>28</v>
      </c>
      <c r="B36" s="95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7">
        <v>0</v>
      </c>
      <c r="L36" s="62">
        <f>SUM(B36:K36)</f>
        <v>0</v>
      </c>
    </row>
    <row r="37" spans="1:12" ht="12.75" thickBot="1">
      <c r="A37" s="58" t="s">
        <v>29</v>
      </c>
      <c r="B37" s="134">
        <f>IF(B36&gt;18,32.5+19,IF(16&lt;=B36,32.5+13,IF(B36=0,0,32.5)))</f>
        <v>0</v>
      </c>
      <c r="C37" s="22">
        <f aca="true" t="shared" si="7" ref="C37:K37">IF(C36&gt;18,32.5+19,IF(16&lt;=C36,32.5+13,IF(C36=0,0,32.5)))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  <c r="H37" s="22">
        <f t="shared" si="7"/>
        <v>0</v>
      </c>
      <c r="I37" s="22">
        <f t="shared" si="7"/>
        <v>0</v>
      </c>
      <c r="J37" s="22">
        <f t="shared" si="7"/>
        <v>0</v>
      </c>
      <c r="K37" s="135">
        <f t="shared" si="7"/>
        <v>0</v>
      </c>
      <c r="L37" s="136">
        <f>SUM(B37:K37)</f>
        <v>0</v>
      </c>
    </row>
    <row r="38" spans="1:12" ht="13.5" thickBot="1" thickTop="1">
      <c r="A38" s="141" t="s">
        <v>35</v>
      </c>
      <c r="B38" s="92" t="s">
        <v>33</v>
      </c>
      <c r="C38" s="93"/>
      <c r="D38" s="98"/>
      <c r="E38" s="137" t="s">
        <v>47</v>
      </c>
      <c r="F38" s="98"/>
      <c r="G38" s="98"/>
      <c r="H38" s="98"/>
      <c r="I38" s="98"/>
      <c r="J38" s="98"/>
      <c r="K38" s="99"/>
      <c r="L38" s="94"/>
    </row>
    <row r="39" spans="1:12" ht="12">
      <c r="A39" s="79" t="s">
        <v>26</v>
      </c>
      <c r="B39" s="105"/>
      <c r="C39" s="101"/>
      <c r="D39" s="101"/>
      <c r="E39" s="104">
        <f>IF(B41=0,0,1)+IF(C41=0,0,1)+IF(D41=0,0,1)+IF(E41=0,0,1)+IF(F41=0,0,1)+IF(G41=0,0,1)+IF(H41=0,0,1)+IF(I41=0,0,1)+IF(J41=0,0,1)+IF(K41=0,0,1)</f>
        <v>0</v>
      </c>
      <c r="F39" s="143" t="s">
        <v>21</v>
      </c>
      <c r="G39" s="101"/>
      <c r="H39" s="101"/>
      <c r="I39" s="101"/>
      <c r="J39" s="101"/>
      <c r="K39" s="102"/>
      <c r="L39" s="65"/>
    </row>
    <row r="40" spans="1:12" ht="12">
      <c r="A40" s="57" t="s">
        <v>16</v>
      </c>
      <c r="B40" s="149" t="s">
        <v>2</v>
      </c>
      <c r="C40" s="145" t="s">
        <v>3</v>
      </c>
      <c r="D40" s="145" t="s">
        <v>4</v>
      </c>
      <c r="E40" s="150" t="s">
        <v>5</v>
      </c>
      <c r="F40" s="151" t="s">
        <v>6</v>
      </c>
      <c r="G40" s="145" t="s">
        <v>7</v>
      </c>
      <c r="H40" s="145" t="s">
        <v>8</v>
      </c>
      <c r="I40" s="145" t="s">
        <v>9</v>
      </c>
      <c r="J40" s="145" t="s">
        <v>10</v>
      </c>
      <c r="K40" s="146" t="s">
        <v>11</v>
      </c>
      <c r="L40" s="61"/>
    </row>
    <row r="41" spans="1:12" ht="12">
      <c r="A41" s="56" t="s">
        <v>28</v>
      </c>
      <c r="B41" s="95">
        <v>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>
        <v>0</v>
      </c>
      <c r="L41" s="62">
        <f>SUM(B41:K41)</f>
        <v>0</v>
      </c>
    </row>
    <row r="42" spans="1:12" ht="12.75" thickBot="1">
      <c r="A42" s="59" t="s">
        <v>29</v>
      </c>
      <c r="B42" s="80">
        <f>IF(B41&gt;18,34+20,IF(16&lt;=B41,34+14.5,IF(13&lt;=B41,34+13.5,IF(B41=0,0,34))))</f>
        <v>0</v>
      </c>
      <c r="C42" s="80">
        <f aca="true" t="shared" si="8" ref="C42:K42">IF(C41&gt;18,34+20,IF(16&lt;=C41,34+14.5,IF(13&lt;=C41,34+13.5,IF(C41=0,0,34))))</f>
        <v>0</v>
      </c>
      <c r="D42" s="80">
        <f t="shared" si="8"/>
        <v>0</v>
      </c>
      <c r="E42" s="80">
        <f t="shared" si="8"/>
        <v>0</v>
      </c>
      <c r="F42" s="80">
        <f t="shared" si="8"/>
        <v>0</v>
      </c>
      <c r="G42" s="80">
        <f>IF(G41&gt;18,34+20,IF(16&lt;=G41,34+14.5,IF(13&lt;=G41,34+13.5,IF(G41=0,0,34))))</f>
        <v>0</v>
      </c>
      <c r="H42" s="80">
        <f t="shared" si="8"/>
        <v>0</v>
      </c>
      <c r="I42" s="80">
        <f t="shared" si="8"/>
        <v>0</v>
      </c>
      <c r="J42" s="80">
        <f t="shared" si="8"/>
        <v>0</v>
      </c>
      <c r="K42" s="80">
        <f t="shared" si="8"/>
        <v>0</v>
      </c>
      <c r="L42" s="83">
        <f>SUM(B42:K42)</f>
        <v>0</v>
      </c>
    </row>
    <row r="43" spans="1:12" ht="12">
      <c r="A43" s="84" t="s">
        <v>27</v>
      </c>
      <c r="B43" s="105"/>
      <c r="C43" s="101"/>
      <c r="D43" s="101"/>
      <c r="E43" s="106">
        <f>IF(B45=0,0,1)+IF(C45=0,0,1)+IF(D45=0,0,1)+IF(E45=0,0,1)+IF(F45=0,0,1)+IF(G45=0,0,1)+IF(H45=0,0,1)+IF(I45=0,0,1)+IF(J45=0,0,1)+IF(K45=0,0,1)</f>
        <v>0</v>
      </c>
      <c r="F43" s="144" t="s">
        <v>21</v>
      </c>
      <c r="G43" s="101"/>
      <c r="H43" s="101">
        <v>0</v>
      </c>
      <c r="I43" s="101"/>
      <c r="J43" s="101"/>
      <c r="K43" s="102"/>
      <c r="L43" s="85"/>
    </row>
    <row r="44" spans="1:12" ht="12">
      <c r="A44" s="57" t="s">
        <v>16</v>
      </c>
      <c r="B44" s="149" t="s">
        <v>2</v>
      </c>
      <c r="C44" s="145" t="s">
        <v>3</v>
      </c>
      <c r="D44" s="145" t="s">
        <v>4</v>
      </c>
      <c r="E44" s="150" t="s">
        <v>5</v>
      </c>
      <c r="F44" s="151" t="s">
        <v>6</v>
      </c>
      <c r="G44" s="145" t="s">
        <v>7</v>
      </c>
      <c r="H44" s="145" t="s">
        <v>8</v>
      </c>
      <c r="I44" s="145" t="s">
        <v>9</v>
      </c>
      <c r="J44" s="145" t="s">
        <v>10</v>
      </c>
      <c r="K44" s="146" t="s">
        <v>11</v>
      </c>
      <c r="L44" s="61"/>
    </row>
    <row r="45" spans="1:12" ht="12">
      <c r="A45" s="56" t="s">
        <v>28</v>
      </c>
      <c r="B45" s="95">
        <v>0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7">
        <v>0</v>
      </c>
      <c r="L45" s="62">
        <f>SUM(B45:K45)</f>
        <v>0</v>
      </c>
    </row>
    <row r="46" spans="1:12" ht="12.75" thickBot="1">
      <c r="A46" s="58" t="s">
        <v>29</v>
      </c>
      <c r="B46" s="134">
        <f>IF(B45&gt;18,32.5+19,IF(16&lt;=B45,32.5+13,IF(13&lt;=B45,32.5+12,IF(B45=0,0,32.5))))</f>
        <v>0</v>
      </c>
      <c r="C46" s="134">
        <f aca="true" t="shared" si="9" ref="C46:K46">IF(C45&gt;18,32.5+19,IF(16&lt;=C45,32.5+13,IF(13&lt;=C45,32.5+12,IF(C45=0,0,32.5))))</f>
        <v>0</v>
      </c>
      <c r="D46" s="134">
        <f t="shared" si="9"/>
        <v>0</v>
      </c>
      <c r="E46" s="134">
        <f t="shared" si="9"/>
        <v>0</v>
      </c>
      <c r="F46" s="134">
        <f t="shared" si="9"/>
        <v>0</v>
      </c>
      <c r="G46" s="134">
        <f t="shared" si="9"/>
        <v>0</v>
      </c>
      <c r="H46" s="134">
        <f t="shared" si="9"/>
        <v>0</v>
      </c>
      <c r="I46" s="134">
        <f t="shared" si="9"/>
        <v>0</v>
      </c>
      <c r="J46" s="134">
        <f t="shared" si="9"/>
        <v>0</v>
      </c>
      <c r="K46" s="134">
        <f t="shared" si="9"/>
        <v>0</v>
      </c>
      <c r="L46" s="136">
        <f>SUM(B46:K46)</f>
        <v>0</v>
      </c>
    </row>
    <row r="47" spans="1:12" ht="13.5" thickBot="1" thickTop="1">
      <c r="A47" s="141" t="s">
        <v>36</v>
      </c>
      <c r="B47" s="92" t="s">
        <v>34</v>
      </c>
      <c r="C47" s="93"/>
      <c r="D47" s="98"/>
      <c r="E47" s="137"/>
      <c r="F47" s="98"/>
      <c r="G47" s="98"/>
      <c r="H47" s="98"/>
      <c r="I47" s="98"/>
      <c r="J47" s="98"/>
      <c r="K47" s="99"/>
      <c r="L47" s="94"/>
    </row>
    <row r="48" spans="1:12" ht="12">
      <c r="A48" s="84" t="s">
        <v>26</v>
      </c>
      <c r="B48" s="105"/>
      <c r="C48" s="101"/>
      <c r="D48" s="101"/>
      <c r="E48" s="106">
        <f>IF(B50=0,0,1)+IF(C50=0,0,1)+IF(D50=0,0,1)+IF(E50=0,0,1)+IF(F50=0,0,1)+IF(G50=0,0,1)+IF(H50=0,0,1)+IF(I50=0,0,1)+IF(J50=0,0,1)+IF(K50=0,0,1)</f>
        <v>0</v>
      </c>
      <c r="F48" s="144" t="s">
        <v>21</v>
      </c>
      <c r="G48" s="101"/>
      <c r="H48" s="101"/>
      <c r="I48" s="101"/>
      <c r="J48" s="101"/>
      <c r="K48" s="102"/>
      <c r="L48" s="85"/>
    </row>
    <row r="49" spans="1:12" ht="12">
      <c r="A49" s="57" t="s">
        <v>16</v>
      </c>
      <c r="B49" s="149" t="s">
        <v>2</v>
      </c>
      <c r="C49" s="145" t="s">
        <v>3</v>
      </c>
      <c r="D49" s="145" t="s">
        <v>4</v>
      </c>
      <c r="E49" s="150" t="s">
        <v>5</v>
      </c>
      <c r="F49" s="151" t="s">
        <v>6</v>
      </c>
      <c r="G49" s="145" t="s">
        <v>7</v>
      </c>
      <c r="H49" s="145" t="s">
        <v>8</v>
      </c>
      <c r="I49" s="145" t="s">
        <v>9</v>
      </c>
      <c r="J49" s="145" t="s">
        <v>10</v>
      </c>
      <c r="K49" s="146" t="s">
        <v>11</v>
      </c>
      <c r="L49" s="61"/>
    </row>
    <row r="50" spans="1:12" ht="12">
      <c r="A50" s="56" t="s">
        <v>28</v>
      </c>
      <c r="B50" s="95">
        <v>0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7">
        <v>0</v>
      </c>
      <c r="L50" s="62">
        <f>SUM(B50:K50)</f>
        <v>0</v>
      </c>
    </row>
    <row r="51" spans="1:12" ht="12.75" thickBot="1">
      <c r="A51" s="59" t="s">
        <v>29</v>
      </c>
      <c r="B51" s="80">
        <f>IF(B50&gt;18,34+20,IF(16&lt;=B50,34+13.5,IF(B50=0,0,34)))</f>
        <v>0</v>
      </c>
      <c r="C51" s="81">
        <f aca="true" t="shared" si="10" ref="C51:K51">IF(C50&gt;18,34+20,IF(16&lt;=C50,34+13.5,IF(C50=0,0,34)))</f>
        <v>0</v>
      </c>
      <c r="D51" s="81">
        <f t="shared" si="10"/>
        <v>0</v>
      </c>
      <c r="E51" s="81">
        <f t="shared" si="10"/>
        <v>0</v>
      </c>
      <c r="F51" s="81">
        <f t="shared" si="10"/>
        <v>0</v>
      </c>
      <c r="G51" s="81">
        <f t="shared" si="10"/>
        <v>0</v>
      </c>
      <c r="H51" s="81">
        <f t="shared" si="10"/>
        <v>0</v>
      </c>
      <c r="I51" s="81">
        <f t="shared" si="10"/>
        <v>0</v>
      </c>
      <c r="J51" s="81">
        <f t="shared" si="10"/>
        <v>0</v>
      </c>
      <c r="K51" s="82">
        <f t="shared" si="10"/>
        <v>0</v>
      </c>
      <c r="L51" s="83">
        <f>SUM(B51:K51)</f>
        <v>0</v>
      </c>
    </row>
    <row r="52" spans="1:12" ht="12">
      <c r="A52" s="84" t="s">
        <v>27</v>
      </c>
      <c r="B52" s="105"/>
      <c r="C52" s="101"/>
      <c r="D52" s="101"/>
      <c r="E52" s="106">
        <f>IF(B54=0,0,1)+IF(C54=0,0,1)+IF(D54=0,0,1)+IF(E54=0,0,1)+IF(F54=0,0,1)+IF(G54=0,0,1)+IF(H54=0,0,1)+IF(I54=0,0,1)+IF(J54=0,0,1)+IF(K54=0,0,1)</f>
        <v>0</v>
      </c>
      <c r="F52" s="144" t="s">
        <v>21</v>
      </c>
      <c r="G52" s="101"/>
      <c r="H52" s="101"/>
      <c r="I52" s="101"/>
      <c r="J52" s="101"/>
      <c r="K52" s="102"/>
      <c r="L52" s="85"/>
    </row>
    <row r="53" spans="1:12" ht="12">
      <c r="A53" s="57" t="s">
        <v>16</v>
      </c>
      <c r="B53" s="149" t="s">
        <v>2</v>
      </c>
      <c r="C53" s="145" t="s">
        <v>3</v>
      </c>
      <c r="D53" s="145" t="s">
        <v>4</v>
      </c>
      <c r="E53" s="150" t="s">
        <v>5</v>
      </c>
      <c r="F53" s="151" t="s">
        <v>6</v>
      </c>
      <c r="G53" s="145" t="s">
        <v>7</v>
      </c>
      <c r="H53" s="145" t="s">
        <v>8</v>
      </c>
      <c r="I53" s="145" t="s">
        <v>9</v>
      </c>
      <c r="J53" s="145" t="s">
        <v>10</v>
      </c>
      <c r="K53" s="146" t="s">
        <v>11</v>
      </c>
      <c r="L53" s="61"/>
    </row>
    <row r="54" spans="1:12" ht="12">
      <c r="A54" s="56" t="s">
        <v>28</v>
      </c>
      <c r="B54" s="95">
        <v>0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7">
        <v>0</v>
      </c>
      <c r="L54" s="62">
        <f>SUM(B54:K54)</f>
        <v>0</v>
      </c>
    </row>
    <row r="55" spans="1:12" ht="12.75" thickBot="1">
      <c r="A55" s="56" t="s">
        <v>29</v>
      </c>
      <c r="B55" s="54">
        <f>IF(B54&gt;18,33+19,IF(16&lt;=B54,33+13,IF(B54=0,0,33)))</f>
        <v>0</v>
      </c>
      <c r="C55" s="12">
        <f aca="true" t="shared" si="11" ref="C55:K55">IF(C54&gt;18,33+19,IF(16&lt;=C54,33+13,IF(C54=0,0,33)))</f>
        <v>0</v>
      </c>
      <c r="D55" s="12">
        <f t="shared" si="11"/>
        <v>0</v>
      </c>
      <c r="E55" s="12">
        <f t="shared" si="11"/>
        <v>0</v>
      </c>
      <c r="F55" s="12">
        <f t="shared" si="11"/>
        <v>0</v>
      </c>
      <c r="G55" s="12">
        <f t="shared" si="11"/>
        <v>0</v>
      </c>
      <c r="H55" s="12">
        <f t="shared" si="11"/>
        <v>0</v>
      </c>
      <c r="I55" s="12">
        <f t="shared" si="11"/>
        <v>0</v>
      </c>
      <c r="J55" s="12">
        <f t="shared" si="11"/>
        <v>0</v>
      </c>
      <c r="K55" s="13">
        <f t="shared" si="11"/>
        <v>0</v>
      </c>
      <c r="L55" s="63">
        <f>SUM(B55:K55)</f>
        <v>0</v>
      </c>
    </row>
    <row r="56" spans="1:12" ht="12.75" thickTop="1">
      <c r="A56" s="60" t="s">
        <v>20</v>
      </c>
      <c r="B56" s="55">
        <f>E3+E7+E30+E34+E48+E52+E43+E39+E25+E21+E16+E12</f>
        <v>0</v>
      </c>
      <c r="C56" s="86"/>
      <c r="D56" s="87"/>
      <c r="E56" s="87"/>
      <c r="F56" s="87"/>
      <c r="G56" s="87"/>
      <c r="H56" s="87"/>
      <c r="I56" s="87"/>
      <c r="J56" s="87"/>
      <c r="K56" s="90" t="s">
        <v>37</v>
      </c>
      <c r="L56" s="66">
        <f>L6+L10+L33+L37+L51+L55+L46+L42+L15+L19+L24+L28</f>
        <v>0</v>
      </c>
    </row>
    <row r="57" spans="1:12" ht="12.75" thickBot="1">
      <c r="A57" s="58" t="s">
        <v>24</v>
      </c>
      <c r="B57" s="127">
        <f>L5+L9+L32+L36+L50+L54+L45+L41+L27+L23+L14+L18</f>
        <v>0</v>
      </c>
      <c r="C57" s="88"/>
      <c r="D57" s="89"/>
      <c r="E57" s="89"/>
      <c r="F57" s="89"/>
      <c r="G57" s="89"/>
      <c r="H57" s="89"/>
      <c r="I57" s="89"/>
      <c r="J57" s="89"/>
      <c r="K57" s="91"/>
      <c r="L57" s="64"/>
    </row>
    <row r="58" ht="12.75" thickTop="1"/>
  </sheetData>
  <sheetProtection password="C724" sheet="1"/>
  <protectedRanges>
    <protectedRange sqref="B5:K5 B9:K9 B14:K14 B18:K18 B23:K23 B27:K27 B32:K32 B36:K36 B41:K41 B45:K45 B50:K50 B54:K54" name="Effectif"/>
    <protectedRange sqref="B52:K53 B49:K49 B44:K44 B40:K40 B35:K35 B31:K31 B26:K26 B22:K22 B17:K17 B13:K13 B8:K8 B4:K4" name="Nom Division"/>
  </protectedRanges>
  <dataValidations count="3">
    <dataValidation type="whole" operator="lessThanOrEqual" allowBlank="1" showInputMessage="1" showErrorMessage="1" sqref="B23:K23 B27:K27">
      <formula1>10</formula1>
    </dataValidation>
    <dataValidation type="whole" operator="lessThanOrEqual" allowBlank="1" showInputMessage="1" showErrorMessage="1" sqref="B14:K14 B18:K18">
      <formula1>20</formula1>
    </dataValidation>
    <dataValidation type="whole" operator="lessThanOrEqual" allowBlank="1" showInputMessage="1" showErrorMessage="1" sqref="B41:K41 B45:K45">
      <formula1>24</formula1>
    </dataValidation>
  </dataValidations>
  <printOptions/>
  <pageMargins left="0.28" right="0.27" top="0.52" bottom="0.46" header="0.35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3.7109375" style="0" customWidth="1"/>
  </cols>
  <sheetData>
    <row r="1" ht="12.75">
      <c r="B1" t="s">
        <v>56</v>
      </c>
    </row>
    <row r="2" ht="13.5" thickBot="1"/>
    <row r="3" spans="1:2" ht="12.75">
      <c r="A3" s="41" t="s">
        <v>41</v>
      </c>
      <c r="B3" s="42">
        <f>'BP 3 ans'!N38</f>
        <v>0</v>
      </c>
    </row>
    <row r="4" spans="1:2" ht="12.75">
      <c r="A4" s="43" t="s">
        <v>25</v>
      </c>
      <c r="B4" s="44">
        <f>CAP!L56</f>
        <v>0</v>
      </c>
    </row>
    <row r="5" spans="1:2" ht="12.75">
      <c r="A5" s="43" t="s">
        <v>42</v>
      </c>
      <c r="B5" s="152">
        <v>0</v>
      </c>
    </row>
    <row r="6" spans="1:2" ht="12.75">
      <c r="A6" s="43" t="s">
        <v>55</v>
      </c>
      <c r="B6" s="152">
        <v>0</v>
      </c>
    </row>
    <row r="7" spans="1:2" ht="13.5" thickBot="1">
      <c r="A7" s="45"/>
      <c r="B7" s="46"/>
    </row>
    <row r="8" spans="1:2" ht="13.5" thickBot="1">
      <c r="A8" s="47" t="s">
        <v>57</v>
      </c>
      <c r="B8" s="48">
        <f>SUM(B3:B7)</f>
        <v>0</v>
      </c>
    </row>
  </sheetData>
  <sheetProtection password="C724" sheet="1"/>
  <protectedRanges>
    <protectedRange sqref="B5 B6" name="Plage1"/>
  </protectedRange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SNUEP</dc:creator>
  <cp:keywords/>
  <dc:description/>
  <cp:lastModifiedBy>snuep</cp:lastModifiedBy>
  <cp:lastPrinted>2009-11-29T14:03:51Z</cp:lastPrinted>
  <dcterms:created xsi:type="dcterms:W3CDTF">2009-11-10T14:24:55Z</dcterms:created>
  <dcterms:modified xsi:type="dcterms:W3CDTF">2011-02-08T11:33:17Z</dcterms:modified>
  <cp:category/>
  <cp:version/>
  <cp:contentType/>
  <cp:contentStatus/>
</cp:coreProperties>
</file>